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480gb/JE/D5A-Doc-Gest-Activo/X-PrepEval-Proy/PEP-Scoring/"/>
    </mc:Choice>
  </mc:AlternateContent>
  <xr:revisionPtr revIDLastSave="0" documentId="13_ncr:1_{82340520-BD4F-2945-93DB-59B6A014C5D6}" xr6:coauthVersionLast="47" xr6:coauthVersionMax="47" xr10:uidLastSave="{00000000-0000-0000-0000-000000000000}"/>
  <bookViews>
    <workbookView xWindow="0" yWindow="500" windowWidth="22440" windowHeight="14460" xr2:uid="{164E5BA8-E8AD-4ADE-960C-ACDFCF982C3D}"/>
  </bookViews>
  <sheets>
    <sheet name="Hoja1" sheetId="1" r:id="rId1"/>
  </sheets>
  <calcPr calcId="191029" iterateDelta="0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1" i="1" l="1"/>
  <c r="Q34" i="1"/>
  <c r="Q33" i="1"/>
  <c r="Q32" i="1"/>
  <c r="Q29" i="1"/>
  <c r="Q28" i="1"/>
  <c r="Q27" i="1"/>
  <c r="Q24" i="1"/>
  <c r="Q23" i="1"/>
  <c r="Q22" i="1"/>
  <c r="Q19" i="1"/>
  <c r="Q18" i="1"/>
  <c r="Q17" i="1"/>
  <c r="N34" i="1"/>
  <c r="N33" i="1"/>
  <c r="N32" i="1"/>
  <c r="N29" i="1"/>
  <c r="N28" i="1"/>
  <c r="N27" i="1"/>
  <c r="N24" i="1"/>
  <c r="N23" i="1"/>
  <c r="N22" i="1"/>
  <c r="N19" i="1"/>
  <c r="N18" i="1"/>
  <c r="N17" i="1"/>
  <c r="K34" i="1"/>
  <c r="K33" i="1"/>
  <c r="K32" i="1"/>
  <c r="K29" i="1"/>
  <c r="K28" i="1"/>
  <c r="K27" i="1"/>
  <c r="K24" i="1"/>
  <c r="K23" i="1"/>
  <c r="K22" i="1"/>
  <c r="K19" i="1"/>
  <c r="K18" i="1"/>
  <c r="K17" i="1"/>
  <c r="N16" i="1"/>
  <c r="N21" i="1"/>
  <c r="N26" i="1"/>
  <c r="N31" i="1"/>
  <c r="N37" i="1"/>
  <c r="Q16" i="1"/>
  <c r="Q21" i="1"/>
  <c r="Q26" i="1"/>
  <c r="Q31" i="1"/>
  <c r="Q37" i="1"/>
  <c r="K16" i="1"/>
  <c r="K21" i="1"/>
  <c r="K26" i="1"/>
  <c r="K31" i="1"/>
  <c r="K37" i="1"/>
  <c r="P17" i="1"/>
  <c r="P18" i="1"/>
  <c r="P19" i="1"/>
  <c r="P16" i="1"/>
  <c r="P22" i="1"/>
  <c r="P23" i="1"/>
  <c r="P24" i="1"/>
  <c r="P21" i="1"/>
  <c r="P27" i="1"/>
  <c r="P28" i="1"/>
  <c r="P29" i="1"/>
  <c r="P26" i="1"/>
  <c r="P32" i="1"/>
  <c r="P33" i="1"/>
  <c r="P34" i="1"/>
  <c r="P31" i="1"/>
  <c r="P37" i="1"/>
  <c r="M17" i="1"/>
  <c r="M18" i="1"/>
  <c r="M19" i="1"/>
  <c r="M16" i="1"/>
  <c r="M22" i="1"/>
  <c r="M23" i="1"/>
  <c r="M24" i="1"/>
  <c r="M21" i="1"/>
  <c r="M27" i="1"/>
  <c r="M28" i="1"/>
  <c r="M29" i="1"/>
  <c r="M26" i="1"/>
  <c r="M32" i="1"/>
  <c r="M33" i="1"/>
  <c r="M34" i="1"/>
  <c r="M31" i="1"/>
  <c r="M37" i="1"/>
  <c r="J19" i="1"/>
  <c r="J17" i="1"/>
  <c r="J18" i="1"/>
  <c r="J16" i="1"/>
  <c r="J22" i="1"/>
  <c r="J23" i="1"/>
  <c r="J24" i="1"/>
  <c r="J21" i="1"/>
  <c r="J27" i="1"/>
  <c r="J28" i="1"/>
  <c r="J29" i="1"/>
  <c r="J26" i="1"/>
  <c r="J32" i="1"/>
  <c r="J33" i="1"/>
  <c r="J34" i="1"/>
  <c r="J31" i="1"/>
  <c r="J37" i="1"/>
</calcChain>
</file>

<file path=xl/sharedStrings.xml><?xml version="1.0" encoding="utf-8"?>
<sst xmlns="http://schemas.openxmlformats.org/spreadsheetml/2006/main" count="76" uniqueCount="62">
  <si>
    <t>1.1</t>
  </si>
  <si>
    <t>1.2</t>
  </si>
  <si>
    <t>1.3</t>
  </si>
  <si>
    <t>2.1</t>
  </si>
  <si>
    <t>2.2</t>
  </si>
  <si>
    <t>2.3</t>
  </si>
  <si>
    <t>3.1</t>
  </si>
  <si>
    <t>3.2</t>
  </si>
  <si>
    <t>3.3</t>
  </si>
  <si>
    <t>4.1</t>
  </si>
  <si>
    <t>4.2</t>
  </si>
  <si>
    <t>4.3</t>
  </si>
  <si>
    <t>CALIFICCIÓN GENERAL POR ALT.</t>
  </si>
  <si>
    <t>Det.</t>
  </si>
  <si>
    <t>Gpo.</t>
  </si>
  <si>
    <t>Calif</t>
  </si>
  <si>
    <t>PONDERACIÓN</t>
  </si>
  <si>
    <t>%</t>
  </si>
  <si>
    <t>Totales Control de Ponderaciones</t>
  </si>
  <si>
    <t>Mín.</t>
  </si>
  <si>
    <t>ALTERNAT. A</t>
  </si>
  <si>
    <t>ALTERAT. B</t>
  </si>
  <si>
    <t>ALTERNAT. C</t>
  </si>
  <si>
    <t>Calif.</t>
  </si>
  <si>
    <t>Cant</t>
  </si>
  <si>
    <t xml:space="preserve">Calif. </t>
  </si>
  <si>
    <t>Pond.</t>
  </si>
  <si>
    <t>Insuf</t>
  </si>
  <si>
    <t>Cant.</t>
  </si>
  <si>
    <t>Insuf.</t>
  </si>
  <si>
    <t>CALIFICACIONES</t>
  </si>
  <si>
    <t>Calificaciones de 0 a 10 (100% de espectativas cubiertas)</t>
  </si>
  <si>
    <t>Alternativa A:</t>
  </si>
  <si>
    <t>Alternativa B:</t>
  </si>
  <si>
    <t>Alternativa C:</t>
  </si>
  <si>
    <t>EVALUACIÓN DE ALTERNATIVAS POR EVALUACIÓN DE SATISFACCIÓN DE REQUERIMIENTOS FUNCIONALES Y TECNICOS (Evaluación Técnica)</t>
  </si>
  <si>
    <t>Prep. Y Eval de Proyectos TIC  -   TALLER DE SELECCIÓN por SCORING</t>
  </si>
  <si>
    <t>SOPORTE</t>
  </si>
  <si>
    <t>RFID pasivo</t>
  </si>
  <si>
    <t>FUNCIONALIDAD</t>
  </si>
  <si>
    <t>Compatible con Plataformas Windows</t>
  </si>
  <si>
    <t>Grado de escalabilidad de los componentes</t>
  </si>
  <si>
    <t>Facilidad de mantenimiento</t>
  </si>
  <si>
    <t>SEGURIDAD</t>
  </si>
  <si>
    <t>FIABILIDAD</t>
  </si>
  <si>
    <t>Código Qr</t>
  </si>
  <si>
    <t xml:space="preserve">Sistemas se matienen disponibles </t>
  </si>
  <si>
    <t>Codificación de Datos</t>
  </si>
  <si>
    <t>Tecnología capaz de manejar todo tipo de dato</t>
  </si>
  <si>
    <t>Capacidad de corrección de errores</t>
  </si>
  <si>
    <t>Velocidad de Lectura</t>
  </si>
  <si>
    <t>Almacenamiento de Datos</t>
  </si>
  <si>
    <t>Proximidad de Lectura</t>
  </si>
  <si>
    <t>Sistema Configurable</t>
  </si>
  <si>
    <t>Rastreo de Equipos</t>
  </si>
  <si>
    <t>NFC</t>
  </si>
  <si>
    <t xml:space="preserve">Problema: </t>
  </si>
  <si>
    <t>Cálculos automáticos</t>
  </si>
  <si>
    <t>Ponderadores (previos)</t>
  </si>
  <si>
    <t>Sumas de verificac</t>
  </si>
  <si>
    <t xml:space="preserve">      I</t>
  </si>
  <si>
    <t xml:space="preserve">NOMENCLATURA: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</si>
</sst>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2" borderId="0" xfId="0" applyFill="1"/>
    <xf numFmtId="0" fontId="0" fillId="2" borderId="0" xfId="0" applyFill="1" applyAlignment="1">
      <alignment horizontal="right"/>
    </xf>
    <xf numFmtId="0" fontId="0" fillId="2" borderId="1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5" xfId="0" applyFill="1" applyBorder="1"/>
    <xf numFmtId="0" fontId="0" fillId="2" borderId="6" xfId="0" applyFill="1" applyBorder="1" applyAlignment="1">
      <alignment horizontal="right"/>
    </xf>
    <xf numFmtId="0" fontId="0" fillId="2" borderId="7" xfId="0" applyFill="1" applyBorder="1"/>
    <xf numFmtId="0" fontId="0" fillId="2" borderId="8" xfId="0" applyFill="1" applyBorder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6" xfId="0" applyFill="1" applyBorder="1"/>
    <xf numFmtId="0" fontId="2" fillId="2" borderId="0" xfId="0" applyFont="1" applyFill="1"/>
    <xf numFmtId="0" fontId="2" fillId="2" borderId="4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right"/>
    </xf>
    <xf numFmtId="0" fontId="2" fillId="2" borderId="2" xfId="0" applyFont="1" applyFill="1" applyBorder="1"/>
    <xf numFmtId="0" fontId="0" fillId="3" borderId="0" xfId="0" applyFill="1"/>
    <xf numFmtId="0" fontId="0" fillId="3" borderId="15" xfId="0" applyFill="1" applyBorder="1"/>
    <xf numFmtId="0" fontId="0" fillId="3" borderId="1" xfId="0" applyFill="1" applyBorder="1"/>
    <xf numFmtId="0" fontId="0" fillId="3" borderId="2" xfId="0" applyFill="1" applyBorder="1"/>
    <xf numFmtId="0" fontId="0" fillId="3" borderId="3" xfId="0" applyFill="1" applyBorder="1"/>
    <xf numFmtId="0" fontId="0" fillId="3" borderId="5" xfId="0" applyFill="1" applyBorder="1"/>
    <xf numFmtId="0" fontId="0" fillId="3" borderId="16" xfId="0" applyFill="1" applyBorder="1"/>
    <xf numFmtId="0" fontId="0" fillId="3" borderId="14" xfId="0" applyFill="1" applyBorder="1"/>
    <xf numFmtId="0" fontId="2" fillId="2" borderId="5" xfId="0" applyFont="1" applyFill="1" applyBorder="1"/>
    <xf numFmtId="0" fontId="2" fillId="2" borderId="7" xfId="0" applyFont="1" applyFill="1" applyBorder="1"/>
    <xf numFmtId="0" fontId="2" fillId="2" borderId="8" xfId="0" applyFont="1" applyFill="1" applyBorder="1"/>
    <xf numFmtId="0" fontId="2" fillId="2" borderId="4" xfId="0" applyFont="1" applyFill="1" applyBorder="1"/>
    <xf numFmtId="0" fontId="0" fillId="4" borderId="0" xfId="0" applyFill="1"/>
    <xf numFmtId="0" fontId="0" fillId="5" borderId="9" xfId="0" applyFill="1" applyBorder="1"/>
    <xf numFmtId="0" fontId="0" fillId="4" borderId="5" xfId="0" applyFill="1" applyBorder="1"/>
    <xf numFmtId="0" fontId="0" fillId="0" borderId="4" xfId="0" applyBorder="1"/>
    <xf numFmtId="0" fontId="0" fillId="5" borderId="10" xfId="0" applyFill="1" applyBorder="1"/>
    <xf numFmtId="0" fontId="3" fillId="5" borderId="14" xfId="0" applyFont="1" applyFill="1" applyBorder="1"/>
    <xf numFmtId="0" fontId="3" fillId="5" borderId="15" xfId="0" applyFont="1" applyFill="1" applyBorder="1"/>
    <xf numFmtId="0" fontId="3" fillId="5" borderId="11" xfId="0" applyFont="1" applyFill="1" applyBorder="1"/>
    <xf numFmtId="0" fontId="3" fillId="5" borderId="12" xfId="0" applyFont="1" applyFill="1" applyBorder="1"/>
    <xf numFmtId="0" fontId="3" fillId="5" borderId="9" xfId="0" applyFont="1" applyFill="1" applyBorder="1"/>
    <xf numFmtId="0" fontId="3" fillId="5" borderId="10" xfId="0" applyFont="1" applyFill="1" applyBorder="1"/>
    <xf numFmtId="0" fontId="3" fillId="3" borderId="0" xfId="0" applyFont="1" applyFill="1"/>
    <xf numFmtId="0" fontId="3" fillId="5" borderId="13" xfId="0" applyFont="1" applyFill="1" applyBorder="1"/>
    <xf numFmtId="0" fontId="4" fillId="5" borderId="17" xfId="0" applyFont="1" applyFill="1" applyBorder="1"/>
    <xf numFmtId="0" fontId="4" fillId="3" borderId="17" xfId="0" applyFont="1" applyFill="1" applyBorder="1"/>
    <xf numFmtId="0" fontId="4" fillId="5" borderId="18" xfId="0" applyFont="1" applyFill="1" applyBorder="1"/>
    <xf numFmtId="0" fontId="3" fillId="4" borderId="2" xfId="0" applyFont="1" applyFill="1" applyBorder="1"/>
    <xf numFmtId="0" fontId="3" fillId="4" borderId="0" xfId="0" applyFont="1" applyFill="1"/>
    <xf numFmtId="0" fontId="0" fillId="4" borderId="9" xfId="0" applyFill="1" applyBorder="1"/>
    <xf numFmtId="0" fontId="0" fillId="3" borderId="9" xfId="0" applyFill="1" applyBorder="1"/>
    <xf numFmtId="0" fontId="4" fillId="2" borderId="6" xfId="0" applyFont="1" applyFill="1" applyBorder="1"/>
    <xf numFmtId="0" fontId="4" fillId="2" borderId="4" xfId="0" applyFont="1" applyFill="1" applyBorder="1"/>
    <xf numFmtId="0" fontId="1" fillId="2" borderId="0" xfId="0" applyFont="1" applyFill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2" fillId="2" borderId="0" xfId="0" applyFont="1" applyFill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" fillId="2" borderId="7" xfId="0" applyFont="1" applyFill="1" applyBorder="1" applyAlignment="1">
      <alignment horizontal="left"/>
    </xf>
    <xf numFmtId="0" fontId="0" fillId="2" borderId="0" xfId="0" applyFill="1" applyAlignment="1">
      <alignment horizontal="right"/>
    </xf>
    <xf numFmtId="0" fontId="0" fillId="2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8</xdr:row>
      <xdr:rowOff>180976</xdr:rowOff>
    </xdr:from>
    <xdr:to>
      <xdr:col>4</xdr:col>
      <xdr:colOff>1133475</xdr:colOff>
      <xdr:row>11</xdr:row>
      <xdr:rowOff>171451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434711F1-D61D-4626-9034-9C4F5C269A52}"/>
            </a:ext>
          </a:extLst>
        </xdr:cNvPr>
        <xdr:cNvSpPr txBox="1"/>
      </xdr:nvSpPr>
      <xdr:spPr>
        <a:xfrm>
          <a:off x="571500" y="1666876"/>
          <a:ext cx="2790825" cy="5715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L" sz="1000"/>
            <a:t>Se necesita realizar seguimiento del equipamiento</a:t>
          </a:r>
          <a:r>
            <a:rPr lang="es-CL" sz="1000" baseline="0"/>
            <a:t> clínico, incluyendo su compatibilidad con sistemas windows</a:t>
          </a:r>
          <a:endParaRPr lang="es-CL" sz="10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0CFB02-01FB-4008-A645-5A209B186526}">
  <dimension ref="B1:R41"/>
  <sheetViews>
    <sheetView tabSelected="1" zoomScale="120" zoomScaleNormal="120" workbookViewId="0">
      <selection activeCell="I42" sqref="I42"/>
    </sheetView>
  </sheetViews>
  <sheetFormatPr baseColWidth="10" defaultColWidth="11.5" defaultRowHeight="15" x14ac:dyDescent="0.2"/>
  <cols>
    <col min="1" max="1" width="4.6640625" style="1" customWidth="1"/>
    <col min="2" max="2" width="3.5" style="2" bestFit="1" customWidth="1"/>
    <col min="3" max="3" width="13.6640625" style="1" customWidth="1"/>
    <col min="4" max="4" width="11.5" style="1"/>
    <col min="5" max="5" width="17.5" style="1" customWidth="1"/>
    <col min="6" max="6" width="4.6640625" style="1" bestFit="1" customWidth="1"/>
    <col min="7" max="7" width="5.1640625" style="1" bestFit="1" customWidth="1"/>
    <col min="8" max="8" width="5" style="1" bestFit="1" customWidth="1"/>
    <col min="9" max="9" width="6" style="1" bestFit="1" customWidth="1"/>
    <col min="10" max="10" width="6.1640625" style="1" bestFit="1" customWidth="1"/>
    <col min="11" max="12" width="5.5" style="1" bestFit="1" customWidth="1"/>
    <col min="13" max="13" width="6.1640625" style="1" bestFit="1" customWidth="1"/>
    <col min="14" max="14" width="6" style="1" bestFit="1" customWidth="1"/>
    <col min="15" max="15" width="5.5" style="1" bestFit="1" customWidth="1"/>
    <col min="16" max="16" width="6.1640625" style="1" bestFit="1" customWidth="1"/>
    <col min="17" max="17" width="6" style="1" bestFit="1" customWidth="1"/>
    <col min="18" max="18" width="3" style="1" customWidth="1"/>
    <col min="19" max="16384" width="11.5" style="1"/>
  </cols>
  <sheetData>
    <row r="1" spans="2:18" ht="16" thickBot="1" x14ac:dyDescent="0.25"/>
    <row r="2" spans="2:18" x14ac:dyDescent="0.2">
      <c r="B2" s="3"/>
      <c r="C2" s="62" t="s">
        <v>35</v>
      </c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11"/>
    </row>
    <row r="3" spans="2:18" x14ac:dyDescent="0.2">
      <c r="B3" s="4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5"/>
    </row>
    <row r="4" spans="2:18" ht="16" thickBot="1" x14ac:dyDescent="0.25">
      <c r="B4" s="4"/>
      <c r="C4" s="64" t="s">
        <v>36</v>
      </c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5"/>
    </row>
    <row r="5" spans="2:18" x14ac:dyDescent="0.2">
      <c r="B5" s="4"/>
      <c r="C5" s="9" t="s">
        <v>32</v>
      </c>
      <c r="D5" s="10" t="s">
        <v>45</v>
      </c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1"/>
      <c r="R5" s="5"/>
    </row>
    <row r="6" spans="2:18" x14ac:dyDescent="0.2">
      <c r="B6" s="4"/>
      <c r="C6" s="12" t="s">
        <v>33</v>
      </c>
      <c r="D6" s="1" t="s">
        <v>38</v>
      </c>
      <c r="Q6" s="5"/>
      <c r="R6" s="5"/>
    </row>
    <row r="7" spans="2:18" ht="16" thickBot="1" x14ac:dyDescent="0.25">
      <c r="B7" s="4"/>
      <c r="C7" s="13" t="s">
        <v>34</v>
      </c>
      <c r="D7" s="7" t="s">
        <v>55</v>
      </c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8"/>
      <c r="R7" s="5"/>
    </row>
    <row r="8" spans="2:18" ht="9.75" customHeight="1" thickBot="1" x14ac:dyDescent="0.25">
      <c r="B8" s="4"/>
      <c r="R8" s="5"/>
    </row>
    <row r="9" spans="2:18" x14ac:dyDescent="0.2">
      <c r="B9" s="4"/>
      <c r="C9" s="9" t="s">
        <v>56</v>
      </c>
      <c r="D9" s="10"/>
      <c r="E9" s="11"/>
      <c r="R9" s="5"/>
    </row>
    <row r="10" spans="2:18" ht="16" thickBot="1" x14ac:dyDescent="0.25">
      <c r="B10" s="4"/>
      <c r="C10" s="12"/>
      <c r="E10" s="5"/>
      <c r="R10" s="5"/>
    </row>
    <row r="11" spans="2:18" x14ac:dyDescent="0.2">
      <c r="B11" s="4"/>
      <c r="C11" s="12"/>
      <c r="F11" s="12"/>
      <c r="H11" s="5"/>
      <c r="I11" s="9"/>
      <c r="J11" s="56" t="s">
        <v>30</v>
      </c>
      <c r="K11" s="56"/>
      <c r="L11" s="56"/>
      <c r="M11" s="56"/>
      <c r="N11" s="56"/>
      <c r="O11" s="56"/>
      <c r="P11" s="10"/>
      <c r="Q11" s="11"/>
      <c r="R11" s="5"/>
    </row>
    <row r="12" spans="2:18" ht="16" thickBot="1" x14ac:dyDescent="0.25">
      <c r="B12" s="4"/>
      <c r="C12" s="13"/>
      <c r="D12" s="7"/>
      <c r="E12" s="7"/>
      <c r="F12" s="12"/>
      <c r="H12" s="5"/>
      <c r="I12" s="57" t="s">
        <v>31</v>
      </c>
      <c r="J12" s="58"/>
      <c r="K12" s="58"/>
      <c r="L12" s="58"/>
      <c r="M12" s="58"/>
      <c r="N12" s="58"/>
      <c r="O12" s="58"/>
      <c r="P12" s="58"/>
      <c r="Q12" s="59"/>
      <c r="R12" s="5"/>
    </row>
    <row r="13" spans="2:18" x14ac:dyDescent="0.2">
      <c r="B13" s="4"/>
      <c r="F13" s="60" t="s">
        <v>16</v>
      </c>
      <c r="G13" s="60"/>
      <c r="H13" s="61"/>
      <c r="I13" s="53" t="s">
        <v>20</v>
      </c>
      <c r="J13" s="54"/>
      <c r="K13" s="55"/>
      <c r="L13" s="53" t="s">
        <v>21</v>
      </c>
      <c r="M13" s="54"/>
      <c r="N13" s="55"/>
      <c r="O13" s="53" t="s">
        <v>22</v>
      </c>
      <c r="P13" s="54"/>
      <c r="Q13" s="55"/>
      <c r="R13" s="5"/>
    </row>
    <row r="14" spans="2:18" x14ac:dyDescent="0.2">
      <c r="B14" s="4"/>
      <c r="F14" s="14" t="s">
        <v>13</v>
      </c>
      <c r="G14" s="14" t="s">
        <v>14</v>
      </c>
      <c r="H14" s="26" t="s">
        <v>15</v>
      </c>
      <c r="I14" s="29"/>
      <c r="J14" s="14" t="s">
        <v>23</v>
      </c>
      <c r="K14" s="26" t="s">
        <v>24</v>
      </c>
      <c r="L14" s="29"/>
      <c r="M14" s="14" t="s">
        <v>25</v>
      </c>
      <c r="N14" s="26" t="s">
        <v>28</v>
      </c>
      <c r="O14" s="29"/>
      <c r="P14" s="14" t="s">
        <v>23</v>
      </c>
      <c r="Q14" s="26" t="s">
        <v>28</v>
      </c>
      <c r="R14" s="5"/>
    </row>
    <row r="15" spans="2:18" ht="20" thickBot="1" x14ac:dyDescent="0.3">
      <c r="B15" s="4"/>
      <c r="F15" s="27" t="s">
        <v>17</v>
      </c>
      <c r="G15" s="27" t="s">
        <v>17</v>
      </c>
      <c r="H15" s="28" t="s">
        <v>19</v>
      </c>
      <c r="I15" s="50" t="s">
        <v>25</v>
      </c>
      <c r="J15" s="27" t="s">
        <v>26</v>
      </c>
      <c r="K15" s="28" t="s">
        <v>27</v>
      </c>
      <c r="L15" s="51" t="s">
        <v>23</v>
      </c>
      <c r="M15" s="14" t="s">
        <v>26</v>
      </c>
      <c r="N15" s="26" t="s">
        <v>29</v>
      </c>
      <c r="O15" s="51" t="s">
        <v>23</v>
      </c>
      <c r="P15" s="14" t="s">
        <v>26</v>
      </c>
      <c r="Q15" s="26" t="s">
        <v>29</v>
      </c>
      <c r="R15" s="5"/>
    </row>
    <row r="16" spans="2:18" ht="16" x14ac:dyDescent="0.2">
      <c r="B16" s="16">
        <v>1</v>
      </c>
      <c r="C16" s="17" t="s">
        <v>39</v>
      </c>
      <c r="D16" s="10"/>
      <c r="E16" s="10"/>
      <c r="F16" s="21">
        <v>100</v>
      </c>
      <c r="G16" s="46">
        <v>20</v>
      </c>
      <c r="H16" s="22"/>
      <c r="I16" s="18"/>
      <c r="J16" s="35">
        <f>SUM(J17:J19)</f>
        <v>7.4</v>
      </c>
      <c r="K16" s="36">
        <f>+SUM(K17:K19)</f>
        <v>2</v>
      </c>
      <c r="L16" s="20"/>
      <c r="M16" s="37">
        <f>+SUM(M17:M19)</f>
        <v>9.35</v>
      </c>
      <c r="N16" s="38">
        <f>+SUM(N17:N19)</f>
        <v>1</v>
      </c>
      <c r="O16" s="20"/>
      <c r="P16" s="37">
        <f>+SUM(P17:P19)</f>
        <v>9.35</v>
      </c>
      <c r="Q16" s="38">
        <f>+SUM(Q17:Q19)</f>
        <v>1</v>
      </c>
      <c r="R16" s="5"/>
    </row>
    <row r="17" spans="2:18" x14ac:dyDescent="0.2">
      <c r="B17" s="4" t="s">
        <v>0</v>
      </c>
      <c r="C17" s="1" t="s">
        <v>46</v>
      </c>
      <c r="F17" s="30">
        <v>45</v>
      </c>
      <c r="G17" s="18"/>
      <c r="H17" s="32">
        <v>10</v>
      </c>
      <c r="I17">
        <v>8</v>
      </c>
      <c r="J17" s="31">
        <f>I17*F17/100</f>
        <v>3.6</v>
      </c>
      <c r="K17" s="34">
        <f>IF(I17-$H17&lt;0,1,0)</f>
        <v>1</v>
      </c>
      <c r="L17" s="33">
        <v>9</v>
      </c>
      <c r="M17" s="31">
        <f>L17*F17/100</f>
        <v>4.05</v>
      </c>
      <c r="N17" s="34">
        <f t="shared" ref="N17:N19" si="0">IF(L17-$H17&lt;0,1,0)</f>
        <v>1</v>
      </c>
      <c r="O17" s="33">
        <v>9</v>
      </c>
      <c r="P17" s="31">
        <f>O17*F17/100</f>
        <v>4.05</v>
      </c>
      <c r="Q17" s="34">
        <f t="shared" ref="Q17:Q19" si="1">IF(O17-$H17&lt;0,1,0)</f>
        <v>1</v>
      </c>
      <c r="R17" s="5"/>
    </row>
    <row r="18" spans="2:18" x14ac:dyDescent="0.2">
      <c r="B18" s="4" t="s">
        <v>1</v>
      </c>
      <c r="C18" s="1" t="s">
        <v>50</v>
      </c>
      <c r="F18" s="30">
        <v>35</v>
      </c>
      <c r="G18" s="18"/>
      <c r="H18" s="32">
        <v>8</v>
      </c>
      <c r="I18">
        <v>8</v>
      </c>
      <c r="J18" s="31">
        <f t="shared" ref="J18:J19" si="2">I18*F18/100</f>
        <v>2.8</v>
      </c>
      <c r="K18" s="34">
        <f t="shared" ref="K18:K19" si="3">IF(I18-$H18&lt;0,1,0)</f>
        <v>0</v>
      </c>
      <c r="L18" s="33">
        <v>10</v>
      </c>
      <c r="M18" s="31">
        <f t="shared" ref="M18:M19" si="4">L18*F18/100</f>
        <v>3.5</v>
      </c>
      <c r="N18" s="34">
        <f t="shared" si="0"/>
        <v>0</v>
      </c>
      <c r="O18" s="33">
        <v>10</v>
      </c>
      <c r="P18" s="31">
        <f t="shared" ref="P18:P19" si="5">O18*F18/100</f>
        <v>3.5</v>
      </c>
      <c r="Q18" s="34">
        <f t="shared" si="1"/>
        <v>0</v>
      </c>
      <c r="R18" s="5"/>
    </row>
    <row r="19" spans="2:18" x14ac:dyDescent="0.2">
      <c r="B19" s="4" t="s">
        <v>2</v>
      </c>
      <c r="C19" s="1" t="s">
        <v>52</v>
      </c>
      <c r="F19" s="30">
        <v>20</v>
      </c>
      <c r="G19" s="18"/>
      <c r="H19" s="32">
        <v>7</v>
      </c>
      <c r="I19">
        <v>5</v>
      </c>
      <c r="J19" s="31">
        <f t="shared" si="2"/>
        <v>1</v>
      </c>
      <c r="K19" s="34">
        <f t="shared" si="3"/>
        <v>1</v>
      </c>
      <c r="L19" s="33">
        <v>9</v>
      </c>
      <c r="M19" s="31">
        <f t="shared" si="4"/>
        <v>1.8</v>
      </c>
      <c r="N19" s="34">
        <f t="shared" si="0"/>
        <v>0</v>
      </c>
      <c r="O19" s="33">
        <v>9</v>
      </c>
      <c r="P19" s="31">
        <f t="shared" si="5"/>
        <v>1.8</v>
      </c>
      <c r="Q19" s="34">
        <f t="shared" si="1"/>
        <v>0</v>
      </c>
      <c r="R19" s="5"/>
    </row>
    <row r="20" spans="2:18" x14ac:dyDescent="0.2">
      <c r="B20" s="4"/>
      <c r="H20" s="5"/>
      <c r="I20"/>
      <c r="L20" s="33"/>
      <c r="N20" s="5"/>
      <c r="O20" s="33"/>
      <c r="Q20" s="5"/>
      <c r="R20" s="5"/>
    </row>
    <row r="21" spans="2:18" ht="16" x14ac:dyDescent="0.2">
      <c r="B21" s="15">
        <v>2</v>
      </c>
      <c r="C21" s="14" t="s">
        <v>37</v>
      </c>
      <c r="F21" s="18">
        <v>100</v>
      </c>
      <c r="G21" s="47">
        <v>25</v>
      </c>
      <c r="H21" s="23"/>
      <c r="I21" s="18"/>
      <c r="J21" s="39">
        <f>SUM(J22:J24)</f>
        <v>7.6999999999999993</v>
      </c>
      <c r="K21" s="40">
        <f>+SUM(K22:K24)</f>
        <v>1</v>
      </c>
      <c r="L21" s="41"/>
      <c r="M21" s="39">
        <f>+SUM(M22:M24)</f>
        <v>7.6999999999999993</v>
      </c>
      <c r="N21" s="42">
        <f>+SUM(N22:N24)</f>
        <v>1</v>
      </c>
      <c r="O21" s="41"/>
      <c r="P21" s="39">
        <f>+SUM(P22:P24)</f>
        <v>7.6999999999999993</v>
      </c>
      <c r="Q21" s="42">
        <f>+SUM(Q22:Q24)</f>
        <v>1</v>
      </c>
      <c r="R21" s="5"/>
    </row>
    <row r="22" spans="2:18" x14ac:dyDescent="0.2">
      <c r="B22" s="4" t="s">
        <v>3</v>
      </c>
      <c r="C22" s="66" t="s">
        <v>40</v>
      </c>
      <c r="D22" s="66"/>
      <c r="E22" s="66"/>
      <c r="F22" s="30">
        <v>35</v>
      </c>
      <c r="G22" s="18"/>
      <c r="H22" s="32">
        <v>9</v>
      </c>
      <c r="I22">
        <v>8</v>
      </c>
      <c r="J22" s="31">
        <f>I22*F22/100</f>
        <v>2.8</v>
      </c>
      <c r="K22" s="34">
        <f t="shared" ref="K22:K24" si="6">IF(I22-$H22&lt;0,1,0)</f>
        <v>1</v>
      </c>
      <c r="L22" s="33">
        <v>8</v>
      </c>
      <c r="M22" s="31">
        <f>L22*F22/100</f>
        <v>2.8</v>
      </c>
      <c r="N22" s="34">
        <f t="shared" ref="N22:N24" si="7">IF(L22-$H22&lt;0,1,0)</f>
        <v>1</v>
      </c>
      <c r="O22" s="33">
        <v>8</v>
      </c>
      <c r="P22" s="31">
        <f>O22*F22/100</f>
        <v>2.8</v>
      </c>
      <c r="Q22" s="34">
        <f t="shared" ref="Q22:Q24" si="8">IF(O22-$H22&lt;0,1,0)</f>
        <v>1</v>
      </c>
      <c r="R22" s="5"/>
    </row>
    <row r="23" spans="2:18" x14ac:dyDescent="0.2">
      <c r="B23" s="4" t="s">
        <v>4</v>
      </c>
      <c r="C23" s="66" t="s">
        <v>41</v>
      </c>
      <c r="D23" s="66"/>
      <c r="E23" s="66"/>
      <c r="F23" s="30">
        <v>35</v>
      </c>
      <c r="G23" s="18"/>
      <c r="H23" s="32">
        <v>8</v>
      </c>
      <c r="I23">
        <v>8</v>
      </c>
      <c r="J23" s="31">
        <f t="shared" ref="J23:J24" si="9">I23*F23/100</f>
        <v>2.8</v>
      </c>
      <c r="K23" s="34">
        <f t="shared" si="6"/>
        <v>0</v>
      </c>
      <c r="L23" s="33">
        <v>8</v>
      </c>
      <c r="M23" s="31">
        <f t="shared" ref="M23:M24" si="10">L23*F23/100</f>
        <v>2.8</v>
      </c>
      <c r="N23" s="34">
        <f t="shared" si="7"/>
        <v>0</v>
      </c>
      <c r="O23" s="33">
        <v>8</v>
      </c>
      <c r="P23" s="31">
        <f t="shared" ref="P23:P24" si="11">O23*F23/100</f>
        <v>2.8</v>
      </c>
      <c r="Q23" s="34">
        <f t="shared" si="8"/>
        <v>0</v>
      </c>
      <c r="R23" s="5"/>
    </row>
    <row r="24" spans="2:18" x14ac:dyDescent="0.2">
      <c r="B24" s="4" t="s">
        <v>5</v>
      </c>
      <c r="C24" s="66" t="s">
        <v>42</v>
      </c>
      <c r="D24" s="66"/>
      <c r="E24" s="66"/>
      <c r="F24" s="30">
        <v>30</v>
      </c>
      <c r="G24" s="18"/>
      <c r="H24" s="32">
        <v>5</v>
      </c>
      <c r="I24">
        <v>7</v>
      </c>
      <c r="J24" s="31">
        <f t="shared" si="9"/>
        <v>2.1</v>
      </c>
      <c r="K24" s="34">
        <f t="shared" si="6"/>
        <v>0</v>
      </c>
      <c r="L24" s="33">
        <v>7</v>
      </c>
      <c r="M24" s="31">
        <f t="shared" si="10"/>
        <v>2.1</v>
      </c>
      <c r="N24" s="34">
        <f t="shared" si="7"/>
        <v>0</v>
      </c>
      <c r="O24" s="33">
        <v>7</v>
      </c>
      <c r="P24" s="31">
        <f t="shared" si="11"/>
        <v>2.1</v>
      </c>
      <c r="Q24" s="34">
        <f t="shared" si="8"/>
        <v>0</v>
      </c>
      <c r="R24" s="5"/>
    </row>
    <row r="25" spans="2:18" x14ac:dyDescent="0.2">
      <c r="B25" s="4"/>
      <c r="H25" s="5"/>
      <c r="I25"/>
      <c r="L25" s="33"/>
      <c r="N25" s="5"/>
      <c r="O25" s="33"/>
      <c r="Q25" s="5"/>
      <c r="R25" s="5"/>
    </row>
    <row r="26" spans="2:18" ht="16" x14ac:dyDescent="0.2">
      <c r="B26" s="15">
        <v>3</v>
      </c>
      <c r="C26" s="14" t="s">
        <v>44</v>
      </c>
      <c r="F26" s="18">
        <v>100</v>
      </c>
      <c r="G26" s="47">
        <v>25</v>
      </c>
      <c r="H26" s="23"/>
      <c r="I26" s="18"/>
      <c r="J26" s="39">
        <f>SUM(J27:J29)</f>
        <v>8.4</v>
      </c>
      <c r="K26" s="40">
        <f>+SUM(K27:K29)</f>
        <v>0</v>
      </c>
      <c r="L26" s="41"/>
      <c r="M26" s="39">
        <f>+SUM(M27:M29)</f>
        <v>9.4</v>
      </c>
      <c r="N26" s="42">
        <f>+SUM(N27:N29)</f>
        <v>0</v>
      </c>
      <c r="O26" s="41"/>
      <c r="P26" s="39">
        <f>+SUM(P27:P29)</f>
        <v>9.4</v>
      </c>
      <c r="Q26" s="42">
        <f>+SUM(Q27:Q29)</f>
        <v>0</v>
      </c>
      <c r="R26" s="5"/>
    </row>
    <row r="27" spans="2:18" x14ac:dyDescent="0.2">
      <c r="B27" s="4" t="s">
        <v>6</v>
      </c>
      <c r="C27" s="1" t="s">
        <v>48</v>
      </c>
      <c r="F27" s="30">
        <v>40</v>
      </c>
      <c r="G27" s="18"/>
      <c r="H27" s="32">
        <v>8</v>
      </c>
      <c r="I27">
        <v>9</v>
      </c>
      <c r="J27" s="31">
        <f>I27*F27/100</f>
        <v>3.6</v>
      </c>
      <c r="K27" s="34">
        <f t="shared" ref="K27:K29" si="12">IF(I27-$H27&lt;0,1,0)</f>
        <v>0</v>
      </c>
      <c r="L27" s="33">
        <v>10</v>
      </c>
      <c r="M27" s="31">
        <f>L27*F27/100</f>
        <v>4</v>
      </c>
      <c r="N27" s="34">
        <f t="shared" ref="N27:N29" si="13">IF(L27-$H27&lt;0,1,0)</f>
        <v>0</v>
      </c>
      <c r="O27" s="33">
        <v>10</v>
      </c>
      <c r="P27" s="31">
        <f>O27*F27/100</f>
        <v>4</v>
      </c>
      <c r="Q27" s="34">
        <f t="shared" ref="Q27:Q29" si="14">IF(O27-$H27&lt;0,1,0)</f>
        <v>0</v>
      </c>
      <c r="R27" s="5"/>
    </row>
    <row r="28" spans="2:18" x14ac:dyDescent="0.2">
      <c r="B28" s="4" t="s">
        <v>7</v>
      </c>
      <c r="C28" s="1" t="s">
        <v>49</v>
      </c>
      <c r="F28" s="30">
        <v>30</v>
      </c>
      <c r="G28" s="18"/>
      <c r="H28" s="32">
        <v>6</v>
      </c>
      <c r="I28">
        <v>8</v>
      </c>
      <c r="J28" s="31">
        <f t="shared" ref="J28:J29" si="15">I28*F28/100</f>
        <v>2.4</v>
      </c>
      <c r="K28" s="34">
        <f t="shared" si="12"/>
        <v>0</v>
      </c>
      <c r="L28" s="33">
        <v>9</v>
      </c>
      <c r="M28" s="31">
        <f t="shared" ref="M28:M29" si="16">L28*F28/100</f>
        <v>2.7</v>
      </c>
      <c r="N28" s="34">
        <f t="shared" si="13"/>
        <v>0</v>
      </c>
      <c r="O28" s="33">
        <v>9</v>
      </c>
      <c r="P28" s="31">
        <f t="shared" ref="P28:P29" si="17">O28*F28/100</f>
        <v>2.7</v>
      </c>
      <c r="Q28" s="34">
        <f t="shared" si="14"/>
        <v>0</v>
      </c>
      <c r="R28" s="5"/>
    </row>
    <row r="29" spans="2:18" x14ac:dyDescent="0.2">
      <c r="B29" s="4" t="s">
        <v>8</v>
      </c>
      <c r="C29" s="1" t="s">
        <v>51</v>
      </c>
      <c r="F29" s="30">
        <v>30</v>
      </c>
      <c r="G29" s="18"/>
      <c r="H29" s="32">
        <v>5</v>
      </c>
      <c r="I29">
        <v>8</v>
      </c>
      <c r="J29" s="31">
        <f t="shared" si="15"/>
        <v>2.4</v>
      </c>
      <c r="K29" s="34">
        <f t="shared" si="12"/>
        <v>0</v>
      </c>
      <c r="L29" s="33">
        <v>9</v>
      </c>
      <c r="M29" s="31">
        <f t="shared" si="16"/>
        <v>2.7</v>
      </c>
      <c r="N29" s="34">
        <f t="shared" si="13"/>
        <v>0</v>
      </c>
      <c r="O29" s="33">
        <v>9</v>
      </c>
      <c r="P29" s="31">
        <f t="shared" si="17"/>
        <v>2.7</v>
      </c>
      <c r="Q29" s="34">
        <f t="shared" si="14"/>
        <v>0</v>
      </c>
      <c r="R29" s="5"/>
    </row>
    <row r="30" spans="2:18" x14ac:dyDescent="0.2">
      <c r="B30" s="4"/>
      <c r="H30" s="5"/>
      <c r="I30"/>
      <c r="L30" s="33"/>
      <c r="N30" s="5"/>
      <c r="O30" s="33"/>
      <c r="Q30" s="5"/>
      <c r="R30" s="5"/>
    </row>
    <row r="31" spans="2:18" ht="16" x14ac:dyDescent="0.2">
      <c r="B31" s="15">
        <v>4</v>
      </c>
      <c r="C31" s="14" t="s">
        <v>43</v>
      </c>
      <c r="F31" s="18">
        <v>100</v>
      </c>
      <c r="G31" s="47">
        <v>30</v>
      </c>
      <c r="H31" s="23"/>
      <c r="I31" s="18"/>
      <c r="J31" s="39">
        <f>SUM(J32:J34)</f>
        <v>8.9</v>
      </c>
      <c r="K31" s="40">
        <f>+SUM(K32:K34)</f>
        <v>0</v>
      </c>
      <c r="L31" s="41"/>
      <c r="M31" s="39">
        <f>+SUM(M32:M34)</f>
        <v>8.65</v>
      </c>
      <c r="N31" s="42">
        <f>+SUM(N32:N34)</f>
        <v>0</v>
      </c>
      <c r="O31" s="41"/>
      <c r="P31" s="39">
        <f>+SUM(P32:P34)</f>
        <v>10.8</v>
      </c>
      <c r="Q31" s="42">
        <f>+SUM(Q32:Q34)</f>
        <v>0</v>
      </c>
      <c r="R31" s="5"/>
    </row>
    <row r="32" spans="2:18" x14ac:dyDescent="0.2">
      <c r="B32" s="4" t="s">
        <v>9</v>
      </c>
      <c r="C32" s="1" t="s">
        <v>47</v>
      </c>
      <c r="F32" s="30">
        <v>25</v>
      </c>
      <c r="G32" s="18"/>
      <c r="H32" s="32">
        <v>9</v>
      </c>
      <c r="I32">
        <v>10</v>
      </c>
      <c r="J32" s="31">
        <f>I32*F32/100</f>
        <v>2.5</v>
      </c>
      <c r="K32" s="34">
        <f t="shared" ref="K32:K34" si="18">IF(I32-$H32&lt;0,1,0)</f>
        <v>0</v>
      </c>
      <c r="L32" s="33">
        <v>9</v>
      </c>
      <c r="M32" s="31">
        <f>L32*F32/100</f>
        <v>2.25</v>
      </c>
      <c r="N32" s="34">
        <f t="shared" ref="N32:N34" si="19">IF(L32-$H32&lt;0,1,0)</f>
        <v>0</v>
      </c>
      <c r="O32" s="33">
        <v>10</v>
      </c>
      <c r="P32" s="31">
        <f>O32*F32/100</f>
        <v>2.5</v>
      </c>
      <c r="Q32" s="34">
        <f t="shared" ref="Q32:Q34" si="20">IF(O32-$H32&lt;0,1,0)</f>
        <v>0</v>
      </c>
      <c r="R32" s="5"/>
    </row>
    <row r="33" spans="2:18" x14ac:dyDescent="0.2">
      <c r="B33" s="4" t="s">
        <v>10</v>
      </c>
      <c r="C33" s="1" t="s">
        <v>53</v>
      </c>
      <c r="F33" s="30">
        <v>35</v>
      </c>
      <c r="G33" s="18"/>
      <c r="H33" s="32">
        <v>7</v>
      </c>
      <c r="I33">
        <v>8</v>
      </c>
      <c r="J33" s="31">
        <f t="shared" ref="J33:J34" si="21">I33*F33/100</f>
        <v>2.8</v>
      </c>
      <c r="K33" s="34">
        <f t="shared" si="18"/>
        <v>0</v>
      </c>
      <c r="L33" s="33">
        <v>8</v>
      </c>
      <c r="M33" s="31">
        <f t="shared" ref="M33:M34" si="22">L33*F33/100</f>
        <v>2.8</v>
      </c>
      <c r="N33" s="34">
        <f t="shared" si="19"/>
        <v>0</v>
      </c>
      <c r="O33" s="33">
        <v>10</v>
      </c>
      <c r="P33" s="31">
        <f t="shared" ref="P33:P34" si="23">O33*F33/100</f>
        <v>3.5</v>
      </c>
      <c r="Q33" s="34">
        <f t="shared" si="20"/>
        <v>0</v>
      </c>
      <c r="R33" s="5"/>
    </row>
    <row r="34" spans="2:18" x14ac:dyDescent="0.2">
      <c r="B34" s="4" t="s">
        <v>11</v>
      </c>
      <c r="C34" s="1" t="s">
        <v>54</v>
      </c>
      <c r="F34" s="30">
        <v>40</v>
      </c>
      <c r="G34" s="18"/>
      <c r="H34" s="32">
        <v>9</v>
      </c>
      <c r="I34">
        <v>9</v>
      </c>
      <c r="J34" s="31">
        <f t="shared" si="21"/>
        <v>3.6</v>
      </c>
      <c r="K34" s="34">
        <f t="shared" si="18"/>
        <v>0</v>
      </c>
      <c r="L34" s="33">
        <v>9</v>
      </c>
      <c r="M34" s="31">
        <f t="shared" si="22"/>
        <v>3.6</v>
      </c>
      <c r="N34" s="34">
        <f t="shared" si="19"/>
        <v>0</v>
      </c>
      <c r="O34" s="33">
        <v>12</v>
      </c>
      <c r="P34" s="31">
        <f t="shared" si="23"/>
        <v>4.8</v>
      </c>
      <c r="Q34" s="34">
        <f t="shared" si="20"/>
        <v>0</v>
      </c>
      <c r="R34" s="5"/>
    </row>
    <row r="35" spans="2:18" x14ac:dyDescent="0.2">
      <c r="B35" s="4"/>
      <c r="H35" s="5"/>
      <c r="I35" s="1" t="s">
        <v>60</v>
      </c>
      <c r="L35" s="1" t="s">
        <v>60</v>
      </c>
      <c r="N35" s="5"/>
      <c r="O35" s="1" t="s">
        <v>60</v>
      </c>
      <c r="Q35" s="5"/>
      <c r="R35" s="5"/>
    </row>
    <row r="36" spans="2:18" ht="16" thickBot="1" x14ac:dyDescent="0.25">
      <c r="B36" s="6"/>
      <c r="C36" s="7"/>
      <c r="D36" s="7"/>
      <c r="E36" s="7"/>
      <c r="F36" s="7"/>
      <c r="G36" s="7"/>
      <c r="H36" s="8"/>
      <c r="I36" s="1" t="s">
        <v>30</v>
      </c>
      <c r="L36" s="1" t="s">
        <v>30</v>
      </c>
      <c r="N36" s="5"/>
      <c r="O36" s="1" t="s">
        <v>30</v>
      </c>
      <c r="Q36" s="5"/>
      <c r="R36" s="8"/>
    </row>
    <row r="37" spans="2:18" ht="20" thickBot="1" x14ac:dyDescent="0.3">
      <c r="B37" s="65" t="s">
        <v>12</v>
      </c>
      <c r="C37" s="65"/>
      <c r="D37" s="65"/>
      <c r="E37" s="65"/>
      <c r="F37" s="25">
        <v>100</v>
      </c>
      <c r="G37" s="25">
        <v>100</v>
      </c>
      <c r="H37" s="19"/>
      <c r="I37" s="24"/>
      <c r="J37" s="43">
        <f>(J16*$G$16+J21*$G$21+J26*$G$26+J31*$G$31)/100</f>
        <v>8.1750000000000007</v>
      </c>
      <c r="K37" s="43">
        <f>+SUM(K31,K26,K21,K16)</f>
        <v>3</v>
      </c>
      <c r="L37" s="44"/>
      <c r="M37" s="43">
        <f>(M16*$G$16+M21*$G$21+M26*$G$26+M31*$G$31)/100</f>
        <v>8.74</v>
      </c>
      <c r="N37" s="43">
        <f>SUM(N31,N26,N21,N16)</f>
        <v>2</v>
      </c>
      <c r="O37" s="44"/>
      <c r="P37" s="43">
        <f>(P16*$G$16+P21*$G$21+P26*$G$26+P31*$G$31)/100</f>
        <v>9.3849999999999998</v>
      </c>
      <c r="Q37" s="45">
        <f>+SUM(Q31,Q26,Q21,Q16)</f>
        <v>2</v>
      </c>
    </row>
    <row r="38" spans="2:18" ht="15" customHeight="1" x14ac:dyDescent="0.2">
      <c r="F38" s="52" t="s">
        <v>18</v>
      </c>
      <c r="G38" s="52"/>
      <c r="H38" s="52"/>
    </row>
    <row r="39" spans="2:18" x14ac:dyDescent="0.2">
      <c r="F39" s="52"/>
      <c r="G39" s="52"/>
      <c r="H39" s="52"/>
    </row>
    <row r="41" spans="2:18" x14ac:dyDescent="0.2">
      <c r="E41" s="1" t="s">
        <v>61</v>
      </c>
      <c r="F41" s="49">
        <v>100</v>
      </c>
      <c r="G41" s="1" t="s">
        <v>59</v>
      </c>
      <c r="K41" s="48">
        <v>40</v>
      </c>
      <c r="L41" s="1" t="s">
        <v>58</v>
      </c>
      <c r="O41" s="31">
        <f>N41*K41/100</f>
        <v>0</v>
      </c>
      <c r="P41" s="1" t="s">
        <v>57</v>
      </c>
    </row>
  </sheetData>
  <mergeCells count="13">
    <mergeCell ref="C2:Q3"/>
    <mergeCell ref="C4:Q4"/>
    <mergeCell ref="B37:E37"/>
    <mergeCell ref="C22:E22"/>
    <mergeCell ref="C23:E23"/>
    <mergeCell ref="C24:E24"/>
    <mergeCell ref="F38:H39"/>
    <mergeCell ref="I13:K13"/>
    <mergeCell ref="L13:N13"/>
    <mergeCell ref="O13:Q13"/>
    <mergeCell ref="J11:O11"/>
    <mergeCell ref="I12:Q12"/>
    <mergeCell ref="F13:H1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</dc:creator>
  <cp:lastModifiedBy>Microsoft Office User</cp:lastModifiedBy>
  <cp:lastPrinted>2018-12-05T19:15:48Z</cp:lastPrinted>
  <dcterms:created xsi:type="dcterms:W3CDTF">2018-09-05T19:47:48Z</dcterms:created>
  <dcterms:modified xsi:type="dcterms:W3CDTF">2024-12-11T19:51:27Z</dcterms:modified>
</cp:coreProperties>
</file>